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2255" windowHeight="9120" firstSheet="1" activeTab="1"/>
  </bookViews>
  <sheets>
    <sheet name="vypiska (2)" sheetId="2" state="hidden" r:id="rId1"/>
    <sheet name="выписка" sheetId="5" r:id="rId2"/>
    <sheet name="расход" sheetId="4" state="hidden" r:id="rId3"/>
  </sheets>
  <definedNames>
    <definedName name="JR_PAGE_ANCHOR_0_1" localSheetId="0">'vypiska (2)'!#REF!</definedName>
    <definedName name="JR_PAGE_ANCHOR_0_1" localSheetId="1">выписка!#REF!</definedName>
    <definedName name="JR_PAGE_ANCHOR_0_1" localSheetId="2">расход!#REF!</definedName>
    <definedName name="JR_PAGE_ANCHOR_0_1">#REF!</definedName>
  </definedNames>
  <calcPr calcId="152511"/>
</workbook>
</file>

<file path=xl/calcChain.xml><?xml version="1.0" encoding="utf-8"?>
<calcChain xmlns="http://schemas.openxmlformats.org/spreadsheetml/2006/main">
  <c r="B8" i="5" l="1"/>
  <c r="C67" i="2" l="1"/>
  <c r="C44" i="2"/>
  <c r="C68" i="2" l="1"/>
  <c r="C16" i="4"/>
  <c r="E7" i="4" l="1"/>
  <c r="E6" i="4"/>
  <c r="E8" i="4" l="1"/>
  <c r="F7" i="4"/>
  <c r="F6" i="4"/>
  <c r="E9" i="2"/>
  <c r="E8" i="2"/>
  <c r="E7" i="2"/>
  <c r="E6" i="2"/>
  <c r="E47" i="2"/>
  <c r="E46" i="2"/>
  <c r="E10" i="2" l="1"/>
  <c r="F46" i="2"/>
  <c r="E48" i="2" l="1"/>
  <c r="F47" i="2"/>
  <c r="G8" i="2"/>
  <c r="G7" i="2"/>
  <c r="G6" i="2"/>
  <c r="G9" i="2"/>
  <c r="E11" i="2" l="1"/>
</calcChain>
</file>

<file path=xl/comments1.xml><?xml version="1.0" encoding="utf-8"?>
<comments xmlns="http://schemas.openxmlformats.org/spreadsheetml/2006/main">
  <authors>
    <author>Автор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Ленинский район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<sst xmlns="http://schemas.openxmlformats.org/spreadsheetml/2006/main" count="96" uniqueCount="73">
  <si>
    <t>ОсОО "Яшар Групп"</t>
  </si>
  <si>
    <t>ОсОО "AQUA LAB" ("АКВА ЛАБ")</t>
  </si>
  <si>
    <t>Бикташев Марат Сергеевич</t>
  </si>
  <si>
    <t>ОсОО Автоцентр "Estokada"(Эстокада)</t>
  </si>
  <si>
    <t>ОсОО "Киа Моторс"</t>
  </si>
  <si>
    <t>ОсОО Автоцентр "Перекресток"</t>
  </si>
  <si>
    <t>Общественный благотворительный фонд "АЮ"</t>
  </si>
  <si>
    <t>Муниц.пред."Бишкекское агенство ритуальных услуг"</t>
  </si>
  <si>
    <t>Итого:</t>
  </si>
  <si>
    <t>Сведения по поступлениям на специальный счет мэрии города Бишкек для проведения мероприятий по борьбе с короновирусной инфекцией</t>
  </si>
  <si>
    <t>Дата поступления</t>
  </si>
  <si>
    <t>Плательщик</t>
  </si>
  <si>
    <t>АБИРОВ ЖАНЫБЕК БОЛОТБЕКОВИЧ</t>
  </si>
  <si>
    <t>Торгово-рыночный комплекс"Мадина"</t>
  </si>
  <si>
    <t>Джузмалиева Айзада Нурманбетовна</t>
  </si>
  <si>
    <t>Фракция Городского Кенеша СДПК и Мекеним Кыргызстан</t>
  </si>
  <si>
    <t>Осмонов Нурбек Жапарович  ОсОО "Каганат инвест"</t>
  </si>
  <si>
    <t>Муниципальное предприятие "Бишкекасфальтсервис"</t>
  </si>
  <si>
    <t>АШЫРАЛИЕВ КЕМЕЛ</t>
  </si>
  <si>
    <t>УКС</t>
  </si>
  <si>
    <t>БИШКЕК.ГОР.УПРАВЛЕНИЕ ГОС.СТАТИСТИКИ НСК КР</t>
  </si>
  <si>
    <t>БУМФКР, однодневная зарплата</t>
  </si>
  <si>
    <t>Сумма                           (в сомах)</t>
  </si>
  <si>
    <t>ОСОО ИНТЕРПАРТ КОМПАНИ</t>
  </si>
  <si>
    <t>Министерства труда и социального развития Кыргызской Республики</t>
  </si>
  <si>
    <t>Депутат фракции "Республика-Ата-Журт" Эргешов Байсалбек Базарбекович</t>
  </si>
  <si>
    <t>ОсОО Лина</t>
  </si>
  <si>
    <t>РЫНОК КЕРБЕН</t>
  </si>
  <si>
    <t>Лидер фракции "Мекеним Кыргызстан" Алымов Жанарбек Жапарович</t>
  </si>
  <si>
    <t>ЗАО "Берекет"</t>
  </si>
  <si>
    <t>ОсОО Елизавета</t>
  </si>
  <si>
    <t>ОсОО "ДТ Техник"</t>
  </si>
  <si>
    <t>ОсОО ОЗТОПРАК</t>
  </si>
  <si>
    <t>Национальный банк Кыргызской Республики</t>
  </si>
  <si>
    <t>Мэрия города Бишкек, однодневная зарплата</t>
  </si>
  <si>
    <t>РАСХОДЫ</t>
  </si>
  <si>
    <t>ПОСТУПЛЕНИЯ</t>
  </si>
  <si>
    <t>Общество с ограниченной ответственностью Торговый дом Народный (за продуктовый набор)</t>
  </si>
  <si>
    <t xml:space="preserve">Общество с ограниченной ответственностью "Аламудун базары" (за продуктовый набор) </t>
  </si>
  <si>
    <t>Закрытое акционерное общество "Партнер Кей Джи"  (за продуктовый набор)</t>
  </si>
  <si>
    <t>гос</t>
  </si>
  <si>
    <t>мтср</t>
  </si>
  <si>
    <t>юр</t>
  </si>
  <si>
    <t>физ</t>
  </si>
  <si>
    <t>Остаток средств:</t>
  </si>
  <si>
    <t>Сведения по расходам из специального счета мэрии города Бишкек для проведения мероприятий по борьбе с короновирусной инфекцией</t>
  </si>
  <si>
    <t>МА мэрии г.Бишкек по Октябрьскому административному району, для оперативного решения вопросов дневных стационаров</t>
  </si>
  <si>
    <t>МА мэрии г.Бишкек по Первомайскому административному району, для оперативного решения вопросов дневных стационаров</t>
  </si>
  <si>
    <t>МА мэрии г.Бишкек по Свердловскому административному району, для оперативного решения вопросов дневных стационаров</t>
  </si>
  <si>
    <t>МА мэрии г.Бишкек по Ленинскому административному району, для оперативного решения вопросов дневных стационаров</t>
  </si>
  <si>
    <t>ОСОО ТД "БЕРЕКЕ" Ч/З КАДЫР КЫЗЫ УРМАТКУЛ</t>
  </si>
  <si>
    <t>"Партнер Кей Джи"</t>
  </si>
  <si>
    <t>ИП Оморова Анара Эркиновна (за проживание мед.персонала)</t>
  </si>
  <si>
    <t>ИП Умаров Эркин Абдувалиевич (за питание)</t>
  </si>
  <si>
    <t>Общество с ограниченной ответственностью "Кыргызмедтехника" (за медиц.материалы)</t>
  </si>
  <si>
    <t>Совместное Кыргызско-Германское общество с ограниченной ответственностью "Нарын" (за аренду биотуалетов)</t>
  </si>
  <si>
    <t>ИП Ибрагимов Хусаин Ахмеджанович (за питание)</t>
  </si>
  <si>
    <t>Общество с ограниченной ответственностью ДАМБНУР (за проживание)</t>
  </si>
  <si>
    <t>Касымалиев Максатбек Кадыркулович (за услуги перевозки)</t>
  </si>
  <si>
    <t>ИП Дунканаева Назгуль Нуржановна (за питание)</t>
  </si>
  <si>
    <t>ОсОО "Юни Хелп" (за медицинские товары)</t>
  </si>
  <si>
    <t>ИП Касымакунов Азамат Касымакунович (за медицинские товары)</t>
  </si>
  <si>
    <t>Общество с ограниченной ответственностью "Стар отель" (за проживание)</t>
  </si>
  <si>
    <t>Общество с ограниченной ответственностью "Неман-Фарм" (за медикаменты)</t>
  </si>
  <si>
    <t>12.08.2020 года</t>
  </si>
  <si>
    <t>Специальный счет мэрии города Бишкек</t>
  </si>
  <si>
    <t>Электронный кошелек "Элсом"</t>
  </si>
  <si>
    <t>Сведения по добровольным сборам для поддержки жителей Баткенской области</t>
  </si>
  <si>
    <t>по состоянию на 05.05.2021 года</t>
  </si>
  <si>
    <t>Наименование счета</t>
  </si>
  <si>
    <t>в сомах</t>
  </si>
  <si>
    <t xml:space="preserve">Сумма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</si>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</sst>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/>
  </cellStyleXfs>
  <cellXfs count="46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/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14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4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4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/>
    <xf numFmtId="165" fontId="3" fillId="0" borderId="0" xfId="0" applyNumberFormat="1" applyFont="1" applyFill="1"/>
    <xf numFmtId="1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top"/>
    </xf>
    <xf numFmtId="0" fontId="3" fillId="0" borderId="3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5" fillId="0" borderId="3" xfId="0" applyNumberFormat="1" applyFont="1" applyFill="1" applyBorder="1" applyAlignment="1" applyProtection="1">
      <alignment horizontal="right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68"/>
  <sheetViews>
    <sheetView topLeftCell="A10" zoomScale="120" zoomScaleNormal="120" workbookViewId="0">
      <selection activeCell="B79" sqref="B79"/>
    </sheetView>
  </sheetViews>
  <sheetFormatPr defaultRowHeight="12.75" x14ac:dyDescent="0.2"/>
  <cols>
    <col min="1" max="1" width="14.5703125" style="17" customWidth="1"/>
    <col min="2" max="2" width="65.7109375" style="18" customWidth="1"/>
    <col min="3" max="3" width="17.85546875" style="3" customWidth="1"/>
    <col min="4" max="4" width="9.140625" style="3"/>
    <col min="5" max="5" width="10.85546875" style="3" hidden="1" customWidth="1"/>
    <col min="6" max="6" width="10.5703125" style="3" hidden="1" customWidth="1"/>
    <col min="7" max="7" width="0" style="3" hidden="1" customWidth="1"/>
    <col min="8" max="8" width="9.85546875" style="3" bestFit="1" customWidth="1"/>
    <col min="9" max="16384" width="9.140625" style="3"/>
  </cols>
  <sheetData>
    <row r="1" spans="1:7" x14ac:dyDescent="0.2">
      <c r="A1" s="1"/>
      <c r="B1" s="41"/>
      <c r="C1" s="41"/>
    </row>
    <row r="2" spans="1:7" ht="36.75" customHeight="1" x14ac:dyDescent="0.2">
      <c r="A2" s="42" t="s">
        <v>9</v>
      </c>
      <c r="B2" s="42"/>
      <c r="C2" s="42"/>
    </row>
    <row r="3" spans="1:7" x14ac:dyDescent="0.2">
      <c r="A3" s="30" t="s">
        <v>64</v>
      </c>
      <c r="B3" s="5"/>
      <c r="C3" s="2"/>
    </row>
    <row r="4" spans="1:7" s="7" customFormat="1" ht="33.75" customHeight="1" x14ac:dyDescent="0.2">
      <c r="A4" s="6" t="s">
        <v>10</v>
      </c>
      <c r="B4" s="6" t="s">
        <v>11</v>
      </c>
      <c r="C4" s="6" t="s">
        <v>22</v>
      </c>
    </row>
    <row r="5" spans="1:7" s="7" customFormat="1" x14ac:dyDescent="0.2">
      <c r="A5" s="43" t="s">
        <v>36</v>
      </c>
      <c r="B5" s="44"/>
      <c r="C5" s="45"/>
    </row>
    <row r="6" spans="1:7" x14ac:dyDescent="0.2">
      <c r="A6" s="8">
        <v>43913</v>
      </c>
      <c r="B6" s="9" t="s">
        <v>12</v>
      </c>
      <c r="C6" s="10">
        <v>200000</v>
      </c>
      <c r="E6" s="22">
        <f>C8+C17+C21+C28+C37+C39+C40</f>
        <v>510134.63</v>
      </c>
      <c r="F6" s="23" t="s">
        <v>40</v>
      </c>
      <c r="G6" s="23">
        <f>E6/$E$10</f>
        <v>4.4913197043192264E-2</v>
      </c>
    </row>
    <row r="7" spans="1:7" x14ac:dyDescent="0.2">
      <c r="A7" s="8">
        <v>43915</v>
      </c>
      <c r="B7" s="9" t="s">
        <v>13</v>
      </c>
      <c r="C7" s="10">
        <v>300000</v>
      </c>
      <c r="E7" s="22">
        <f>C12+C27</f>
        <v>3552500</v>
      </c>
      <c r="F7" s="23" t="s">
        <v>41</v>
      </c>
      <c r="G7" s="23">
        <f>E7/$E$10</f>
        <v>0.31276867539053466</v>
      </c>
    </row>
    <row r="8" spans="1:7" x14ac:dyDescent="0.2">
      <c r="A8" s="8">
        <v>43921</v>
      </c>
      <c r="B8" s="9" t="s">
        <v>21</v>
      </c>
      <c r="C8" s="10">
        <v>18709</v>
      </c>
      <c r="E8" s="22">
        <f>C7+C11+C14+C15+C16+C18+C24+C25+C26+C29+C30+C31+C32+C33+C34+C35+C36+C38+C22+C10</f>
        <v>6430000</v>
      </c>
      <c r="F8" s="22" t="s">
        <v>42</v>
      </c>
      <c r="G8" s="23">
        <f>E8/$E$10</f>
        <v>0.56610910141059478</v>
      </c>
    </row>
    <row r="9" spans="1:7" x14ac:dyDescent="0.2">
      <c r="A9" s="8">
        <v>43923</v>
      </c>
      <c r="B9" s="9" t="s">
        <v>14</v>
      </c>
      <c r="C9" s="10">
        <v>450000</v>
      </c>
      <c r="E9" s="22">
        <f>C6+C9+C13+C19+C20+C23</f>
        <v>865600</v>
      </c>
      <c r="F9" s="3" t="s">
        <v>43</v>
      </c>
      <c r="G9" s="23">
        <f>E9/$E$10</f>
        <v>7.6209026155678206E-2</v>
      </c>
    </row>
    <row r="10" spans="1:7" x14ac:dyDescent="0.2">
      <c r="A10" s="8">
        <v>43927</v>
      </c>
      <c r="B10" s="9" t="s">
        <v>15</v>
      </c>
      <c r="C10" s="10">
        <v>200000</v>
      </c>
      <c r="E10" s="22">
        <f>E9+E8+E7+E6</f>
        <v>11358234.630000001</v>
      </c>
    </row>
    <row r="11" spans="1:7" x14ac:dyDescent="0.2">
      <c r="A11" s="8">
        <v>43929</v>
      </c>
      <c r="B11" s="9" t="s">
        <v>23</v>
      </c>
      <c r="C11" s="10">
        <v>200000</v>
      </c>
      <c r="E11" s="22">
        <f>E10-C44</f>
        <v>-845281.91999999806</v>
      </c>
    </row>
    <row r="12" spans="1:7" x14ac:dyDescent="0.2">
      <c r="A12" s="8">
        <v>43929</v>
      </c>
      <c r="B12" s="9" t="s">
        <v>24</v>
      </c>
      <c r="C12" s="10">
        <v>792500</v>
      </c>
    </row>
    <row r="13" spans="1:7" x14ac:dyDescent="0.2">
      <c r="A13" s="8">
        <v>43930</v>
      </c>
      <c r="B13" s="9" t="s">
        <v>25</v>
      </c>
      <c r="C13" s="10">
        <v>100000</v>
      </c>
      <c r="E13" s="22"/>
    </row>
    <row r="14" spans="1:7" x14ac:dyDescent="0.2">
      <c r="A14" s="8">
        <v>43930</v>
      </c>
      <c r="B14" s="9" t="s">
        <v>16</v>
      </c>
      <c r="C14" s="10">
        <v>400000</v>
      </c>
      <c r="E14" s="22"/>
    </row>
    <row r="15" spans="1:7" x14ac:dyDescent="0.2">
      <c r="A15" s="8">
        <v>43930</v>
      </c>
      <c r="B15" s="9" t="s">
        <v>0</v>
      </c>
      <c r="C15" s="10">
        <v>50000</v>
      </c>
      <c r="E15" s="22"/>
    </row>
    <row r="16" spans="1:7" x14ac:dyDescent="0.2">
      <c r="A16" s="8">
        <v>43934</v>
      </c>
      <c r="B16" s="9" t="s">
        <v>26</v>
      </c>
      <c r="C16" s="10">
        <v>20000</v>
      </c>
      <c r="E16" s="22"/>
    </row>
    <row r="17" spans="1:3" x14ac:dyDescent="0.2">
      <c r="A17" s="8">
        <v>43936</v>
      </c>
      <c r="B17" s="9" t="s">
        <v>17</v>
      </c>
      <c r="C17" s="10">
        <v>81375</v>
      </c>
    </row>
    <row r="18" spans="1:3" x14ac:dyDescent="0.2">
      <c r="A18" s="8">
        <v>43936</v>
      </c>
      <c r="B18" s="9" t="s">
        <v>27</v>
      </c>
      <c r="C18" s="10">
        <v>400000</v>
      </c>
    </row>
    <row r="19" spans="1:3" x14ac:dyDescent="0.2">
      <c r="A19" s="8">
        <v>43937</v>
      </c>
      <c r="B19" s="9" t="s">
        <v>18</v>
      </c>
      <c r="C19" s="10">
        <v>15000</v>
      </c>
    </row>
    <row r="20" spans="1:3" x14ac:dyDescent="0.2">
      <c r="A20" s="8">
        <v>43941</v>
      </c>
      <c r="B20" s="9" t="s">
        <v>28</v>
      </c>
      <c r="C20" s="10">
        <v>100000</v>
      </c>
    </row>
    <row r="21" spans="1:3" x14ac:dyDescent="0.2">
      <c r="A21" s="8">
        <v>43942</v>
      </c>
      <c r="B21" s="9" t="s">
        <v>19</v>
      </c>
      <c r="C21" s="10">
        <v>58142.53</v>
      </c>
    </row>
    <row r="22" spans="1:3" x14ac:dyDescent="0.2">
      <c r="A22" s="8">
        <v>43942</v>
      </c>
      <c r="B22" s="9" t="s">
        <v>1</v>
      </c>
      <c r="C22" s="10">
        <v>10000</v>
      </c>
    </row>
    <row r="23" spans="1:3" x14ac:dyDescent="0.2">
      <c r="A23" s="8">
        <v>43944</v>
      </c>
      <c r="B23" s="9" t="s">
        <v>2</v>
      </c>
      <c r="C23" s="10">
        <v>600</v>
      </c>
    </row>
    <row r="24" spans="1:3" x14ac:dyDescent="0.2">
      <c r="A24" s="8">
        <v>43944</v>
      </c>
      <c r="B24" s="9" t="s">
        <v>3</v>
      </c>
      <c r="C24" s="10">
        <v>250000</v>
      </c>
    </row>
    <row r="25" spans="1:3" x14ac:dyDescent="0.2">
      <c r="A25" s="8">
        <v>43944</v>
      </c>
      <c r="B25" s="9" t="s">
        <v>4</v>
      </c>
      <c r="C25" s="10">
        <v>150000</v>
      </c>
    </row>
    <row r="26" spans="1:3" x14ac:dyDescent="0.2">
      <c r="A26" s="8">
        <v>43944</v>
      </c>
      <c r="B26" s="9" t="s">
        <v>5</v>
      </c>
      <c r="C26" s="10">
        <v>500000</v>
      </c>
    </row>
    <row r="27" spans="1:3" x14ac:dyDescent="0.2">
      <c r="A27" s="8">
        <v>43950</v>
      </c>
      <c r="B27" s="9" t="s">
        <v>24</v>
      </c>
      <c r="C27" s="10">
        <v>2760000</v>
      </c>
    </row>
    <row r="28" spans="1:3" x14ac:dyDescent="0.2">
      <c r="A28" s="8">
        <v>43959</v>
      </c>
      <c r="B28" s="9" t="s">
        <v>20</v>
      </c>
      <c r="C28" s="10">
        <v>40000</v>
      </c>
    </row>
    <row r="29" spans="1:3" x14ac:dyDescent="0.2">
      <c r="A29" s="8">
        <v>44018</v>
      </c>
      <c r="B29" s="9" t="s">
        <v>29</v>
      </c>
      <c r="C29" s="10">
        <v>500000</v>
      </c>
    </row>
    <row r="30" spans="1:3" x14ac:dyDescent="0.2">
      <c r="A30" s="8">
        <v>44018</v>
      </c>
      <c r="B30" s="9" t="s">
        <v>29</v>
      </c>
      <c r="C30" s="10">
        <v>500000</v>
      </c>
    </row>
    <row r="31" spans="1:3" x14ac:dyDescent="0.2">
      <c r="A31" s="8">
        <v>44018</v>
      </c>
      <c r="B31" s="9" t="s">
        <v>6</v>
      </c>
      <c r="C31" s="10">
        <v>800000</v>
      </c>
    </row>
    <row r="32" spans="1:3" x14ac:dyDescent="0.2">
      <c r="A32" s="8">
        <v>44019</v>
      </c>
      <c r="B32" s="9" t="s">
        <v>30</v>
      </c>
      <c r="C32" s="10">
        <v>800000</v>
      </c>
    </row>
    <row r="33" spans="1:6" x14ac:dyDescent="0.2">
      <c r="A33" s="8">
        <v>44022</v>
      </c>
      <c r="B33" s="9" t="s">
        <v>31</v>
      </c>
      <c r="C33" s="10">
        <v>250000</v>
      </c>
    </row>
    <row r="34" spans="1:6" x14ac:dyDescent="0.2">
      <c r="A34" s="8">
        <v>44022</v>
      </c>
      <c r="B34" s="9" t="s">
        <v>4</v>
      </c>
      <c r="C34" s="10">
        <v>250000</v>
      </c>
    </row>
    <row r="35" spans="1:6" x14ac:dyDescent="0.2">
      <c r="A35" s="8">
        <v>44022</v>
      </c>
      <c r="B35" s="9" t="s">
        <v>5</v>
      </c>
      <c r="C35" s="10">
        <v>250000</v>
      </c>
    </row>
    <row r="36" spans="1:6" x14ac:dyDescent="0.2">
      <c r="A36" s="8">
        <v>44022</v>
      </c>
      <c r="B36" s="9" t="s">
        <v>3</v>
      </c>
      <c r="C36" s="10">
        <v>250000</v>
      </c>
    </row>
    <row r="37" spans="1:6" x14ac:dyDescent="0.2">
      <c r="A37" s="8">
        <v>44027</v>
      </c>
      <c r="B37" s="9" t="s">
        <v>7</v>
      </c>
      <c r="C37" s="10">
        <v>67842</v>
      </c>
    </row>
    <row r="38" spans="1:6" x14ac:dyDescent="0.2">
      <c r="A38" s="8">
        <v>44027</v>
      </c>
      <c r="B38" s="9" t="s">
        <v>32</v>
      </c>
      <c r="C38" s="10">
        <v>350000</v>
      </c>
    </row>
    <row r="39" spans="1:6" x14ac:dyDescent="0.2">
      <c r="A39" s="11">
        <v>44036</v>
      </c>
      <c r="B39" s="12" t="s">
        <v>33</v>
      </c>
      <c r="C39" s="13">
        <v>87000</v>
      </c>
    </row>
    <row r="40" spans="1:6" x14ac:dyDescent="0.2">
      <c r="A40" s="27"/>
      <c r="B40" s="28" t="s">
        <v>34</v>
      </c>
      <c r="C40" s="29">
        <v>157066.1</v>
      </c>
    </row>
    <row r="41" spans="1:6" x14ac:dyDescent="0.2">
      <c r="A41" s="27">
        <v>44036</v>
      </c>
      <c r="B41" s="28" t="s">
        <v>50</v>
      </c>
      <c r="C41" s="29">
        <v>100000</v>
      </c>
    </row>
    <row r="42" spans="1:6" x14ac:dyDescent="0.2">
      <c r="A42" s="27">
        <v>44048</v>
      </c>
      <c r="B42" s="28" t="s">
        <v>51</v>
      </c>
      <c r="C42" s="29">
        <v>500000</v>
      </c>
    </row>
    <row r="43" spans="1:6" x14ac:dyDescent="0.2">
      <c r="A43" s="27">
        <v>44054</v>
      </c>
      <c r="B43" s="28" t="s">
        <v>33</v>
      </c>
      <c r="C43" s="29">
        <v>245281.92000000001</v>
      </c>
    </row>
    <row r="44" spans="1:6" s="7" customFormat="1" x14ac:dyDescent="0.2">
      <c r="A44" s="14"/>
      <c r="B44" s="15" t="s">
        <v>8</v>
      </c>
      <c r="C44" s="16">
        <f>SUM(C6:C43)</f>
        <v>12203516.549999999</v>
      </c>
    </row>
    <row r="45" spans="1:6" s="7" customFormat="1" x14ac:dyDescent="0.2">
      <c r="A45" s="43" t="s">
        <v>35</v>
      </c>
      <c r="B45" s="44"/>
      <c r="C45" s="45"/>
    </row>
    <row r="46" spans="1:6" ht="25.5" x14ac:dyDescent="0.2">
      <c r="A46" s="19">
        <v>43930</v>
      </c>
      <c r="B46" s="20" t="s">
        <v>37</v>
      </c>
      <c r="C46" s="21">
        <v>783025</v>
      </c>
      <c r="E46" s="22">
        <f>C46+C47+C48+C49+C50</f>
        <v>5920373</v>
      </c>
      <c r="F46" s="23">
        <f>E46/C67</f>
        <v>0.61617682827765385</v>
      </c>
    </row>
    <row r="47" spans="1:6" ht="25.5" x14ac:dyDescent="0.2">
      <c r="A47" s="8">
        <v>43934</v>
      </c>
      <c r="B47" s="9" t="s">
        <v>38</v>
      </c>
      <c r="C47" s="10">
        <v>399856</v>
      </c>
      <c r="E47" s="22">
        <f>C51+C52+C53+C54</f>
        <v>400000</v>
      </c>
      <c r="F47" s="23">
        <f>E47/C67</f>
        <v>4.1630946447303495E-2</v>
      </c>
    </row>
    <row r="48" spans="1:6" ht="25.5" x14ac:dyDescent="0.2">
      <c r="A48" s="8">
        <v>43936</v>
      </c>
      <c r="B48" s="9" t="s">
        <v>38</v>
      </c>
      <c r="C48" s="10">
        <v>1338000</v>
      </c>
      <c r="E48" s="22">
        <f>E47+E46-C67</f>
        <v>-3287864</v>
      </c>
    </row>
    <row r="49" spans="1:8" ht="25.5" x14ac:dyDescent="0.2">
      <c r="A49" s="8">
        <v>43942</v>
      </c>
      <c r="B49" s="9" t="s">
        <v>38</v>
      </c>
      <c r="C49" s="10">
        <v>160560</v>
      </c>
    </row>
    <row r="50" spans="1:8" x14ac:dyDescent="0.2">
      <c r="A50" s="8">
        <v>43966</v>
      </c>
      <c r="B50" s="9" t="s">
        <v>39</v>
      </c>
      <c r="C50" s="10">
        <v>3238932</v>
      </c>
    </row>
    <row r="51" spans="1:8" ht="25.5" x14ac:dyDescent="0.2">
      <c r="A51" s="8">
        <v>44026</v>
      </c>
      <c r="B51" s="9" t="s">
        <v>49</v>
      </c>
      <c r="C51" s="10">
        <v>100000</v>
      </c>
    </row>
    <row r="52" spans="1:8" ht="25.5" x14ac:dyDescent="0.2">
      <c r="A52" s="8">
        <v>44026</v>
      </c>
      <c r="B52" s="9" t="s">
        <v>46</v>
      </c>
      <c r="C52" s="10">
        <v>100000</v>
      </c>
    </row>
    <row r="53" spans="1:8" ht="25.5" x14ac:dyDescent="0.2">
      <c r="A53" s="8">
        <v>44026</v>
      </c>
      <c r="B53" s="9" t="s">
        <v>47</v>
      </c>
      <c r="C53" s="10">
        <v>100000</v>
      </c>
      <c r="H53" s="22"/>
    </row>
    <row r="54" spans="1:8" ht="25.5" x14ac:dyDescent="0.2">
      <c r="A54" s="11">
        <v>44026</v>
      </c>
      <c r="B54" s="12" t="s">
        <v>48</v>
      </c>
      <c r="C54" s="13">
        <v>100000</v>
      </c>
    </row>
    <row r="55" spans="1:8" x14ac:dyDescent="0.2">
      <c r="A55" s="11">
        <v>44048</v>
      </c>
      <c r="B55" s="12" t="s">
        <v>52</v>
      </c>
      <c r="C55" s="13">
        <v>1989000</v>
      </c>
    </row>
    <row r="56" spans="1:8" x14ac:dyDescent="0.2">
      <c r="A56" s="11">
        <v>44048</v>
      </c>
      <c r="B56" s="12" t="s">
        <v>53</v>
      </c>
      <c r="C56" s="13">
        <v>223248</v>
      </c>
    </row>
    <row r="57" spans="1:8" ht="25.5" x14ac:dyDescent="0.2">
      <c r="A57" s="11">
        <v>44048</v>
      </c>
      <c r="B57" s="12" t="s">
        <v>54</v>
      </c>
      <c r="C57" s="13">
        <v>29800</v>
      </c>
    </row>
    <row r="58" spans="1:8" ht="25.5" x14ac:dyDescent="0.2">
      <c r="A58" s="11">
        <v>44048</v>
      </c>
      <c r="B58" s="12" t="s">
        <v>55</v>
      </c>
      <c r="C58" s="13">
        <v>68500</v>
      </c>
    </row>
    <row r="59" spans="1:8" x14ac:dyDescent="0.2">
      <c r="A59" s="11">
        <v>44048</v>
      </c>
      <c r="B59" s="12" t="s">
        <v>56</v>
      </c>
      <c r="C59" s="13">
        <v>38544</v>
      </c>
    </row>
    <row r="60" spans="1:8" x14ac:dyDescent="0.2">
      <c r="A60" s="11">
        <v>44048</v>
      </c>
      <c r="B60" s="12" t="s">
        <v>57</v>
      </c>
      <c r="C60" s="13">
        <v>220500</v>
      </c>
    </row>
    <row r="61" spans="1:8" x14ac:dyDescent="0.2">
      <c r="A61" s="11">
        <v>44048</v>
      </c>
      <c r="B61" s="12" t="s">
        <v>58</v>
      </c>
      <c r="C61" s="13">
        <v>20000</v>
      </c>
    </row>
    <row r="62" spans="1:8" x14ac:dyDescent="0.2">
      <c r="A62" s="11">
        <v>44048</v>
      </c>
      <c r="B62" s="12" t="s">
        <v>59</v>
      </c>
      <c r="C62" s="13">
        <v>202500</v>
      </c>
    </row>
    <row r="63" spans="1:8" x14ac:dyDescent="0.2">
      <c r="A63" s="11">
        <v>44048</v>
      </c>
      <c r="B63" s="12" t="s">
        <v>60</v>
      </c>
      <c r="C63" s="13">
        <v>19000</v>
      </c>
    </row>
    <row r="64" spans="1:8" x14ac:dyDescent="0.2">
      <c r="A64" s="11">
        <v>44048</v>
      </c>
      <c r="B64" s="12" t="s">
        <v>61</v>
      </c>
      <c r="C64" s="13">
        <v>223700</v>
      </c>
    </row>
    <row r="65" spans="1:3" x14ac:dyDescent="0.2">
      <c r="A65" s="11">
        <v>44048</v>
      </c>
      <c r="B65" s="12" t="s">
        <v>62</v>
      </c>
      <c r="C65" s="13">
        <v>234900</v>
      </c>
    </row>
    <row r="66" spans="1:3" x14ac:dyDescent="0.2">
      <c r="A66" s="11">
        <v>44048</v>
      </c>
      <c r="B66" s="12" t="s">
        <v>63</v>
      </c>
      <c r="C66" s="13">
        <v>18172</v>
      </c>
    </row>
    <row r="67" spans="1:3" s="7" customFormat="1" x14ac:dyDescent="0.2">
      <c r="A67" s="14"/>
      <c r="B67" s="15" t="s">
        <v>8</v>
      </c>
      <c r="C67" s="16">
        <f>SUM(C46:C66)</f>
        <v>9608237</v>
      </c>
    </row>
    <row r="68" spans="1:3" s="7" customFormat="1" x14ac:dyDescent="0.2">
      <c r="A68" s="14"/>
      <c r="B68" s="15" t="s">
        <v>44</v>
      </c>
      <c r="C68" s="16">
        <f>C44-C67</f>
        <v>2595279.5499999989</v>
      </c>
    </row>
  </sheetData>
  <mergeCells count="4">
    <mergeCell ref="B1:C1"/>
    <mergeCell ref="A2:C2"/>
    <mergeCell ref="A45:C45"/>
    <mergeCell ref="A5:C5"/>
  </mergeCells>
  <pageMargins left="0" right="0" top="0" bottom="0" header="0" footer="0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8"/>
  <sheetViews>
    <sheetView tabSelected="1" zoomScale="150" zoomScaleNormal="150" workbookViewId="0">
      <selection activeCell="D11" sqref="D11"/>
    </sheetView>
  </sheetViews>
  <sheetFormatPr defaultRowHeight="12.75" x14ac:dyDescent="0.2"/>
  <cols>
    <col min="1" max="1" width="33.85546875" style="17" customWidth="1"/>
    <col min="2" max="2" width="21.42578125" style="31" customWidth="1"/>
    <col min="3" max="3" width="17.85546875" style="3" customWidth="1"/>
    <col min="4" max="4" width="9.85546875" style="3" bestFit="1" customWidth="1"/>
    <col min="5" max="16384" width="9.140625" style="3"/>
  </cols>
  <sheetData>
    <row r="1" spans="1:3" x14ac:dyDescent="0.2">
      <c r="A1" s="1"/>
      <c r="B1" s="34"/>
      <c r="C1" s="34"/>
    </row>
    <row r="2" spans="1:3" ht="14.25" x14ac:dyDescent="0.2">
      <c r="A2" s="36" t="s">
        <v>67</v>
      </c>
      <c r="B2" s="33"/>
      <c r="C2" s="33"/>
    </row>
    <row r="3" spans="1:3" ht="14.25" x14ac:dyDescent="0.2">
      <c r="A3" s="36"/>
      <c r="B3" s="33"/>
      <c r="C3" s="33"/>
    </row>
    <row r="4" spans="1:3" x14ac:dyDescent="0.2">
      <c r="A4" s="37" t="s">
        <v>68</v>
      </c>
      <c r="B4" s="40" t="s">
        <v>70</v>
      </c>
    </row>
    <row r="5" spans="1:3" x14ac:dyDescent="0.2">
      <c r="A5" s="32" t="s">
        <v>69</v>
      </c>
      <c r="B5" s="32" t="s">
        <v>71</v>
      </c>
    </row>
    <row r="6" spans="1:3" x14ac:dyDescent="0.2">
      <c r="A6" s="35" t="s">
        <v>65</v>
      </c>
      <c r="B6" s="39">
        <v>3314268.6399999992</v>
      </c>
    </row>
    <row r="7" spans="1:3" x14ac:dyDescent="0.2">
      <c r="A7" s="35" t="s">
        <v>66</v>
      </c>
      <c r="B7" s="39">
        <v>345768.2</v>
      </c>
    </row>
    <row r="8" spans="1:3" x14ac:dyDescent="0.2">
      <c r="A8" s="32" t="s">
        <v>72</v>
      </c>
      <c r="B8" s="38">
        <f>SUM(B6:B7)</f>
        <v>3660036.8399999994</v>
      </c>
    </row>
  </sheetData>
  <pageMargins left="0" right="0" top="0" bottom="0" header="0" footer="0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16"/>
  <sheetViews>
    <sheetView zoomScale="120" zoomScaleNormal="120" workbookViewId="0">
      <selection activeCell="C15" sqref="C15"/>
    </sheetView>
  </sheetViews>
  <sheetFormatPr defaultRowHeight="12.75" x14ac:dyDescent="0.2"/>
  <cols>
    <col min="1" max="1" width="13.140625" style="17" bestFit="1" customWidth="1"/>
    <col min="2" max="2" width="65.7109375" style="18" customWidth="1"/>
    <col min="3" max="3" width="17.85546875" style="3" customWidth="1"/>
    <col min="4" max="4" width="9.140625" style="3"/>
    <col min="5" max="5" width="10.85546875" style="3" hidden="1" customWidth="1"/>
    <col min="6" max="6" width="10.5703125" style="3" hidden="1" customWidth="1"/>
    <col min="7" max="7" width="0" style="3" hidden="1" customWidth="1"/>
    <col min="8" max="16384" width="9.140625" style="3"/>
  </cols>
  <sheetData>
    <row r="1" spans="1:6" x14ac:dyDescent="0.2">
      <c r="A1" s="1"/>
      <c r="B1" s="41"/>
      <c r="C1" s="41"/>
    </row>
    <row r="2" spans="1:6" ht="36.75" customHeight="1" x14ac:dyDescent="0.2">
      <c r="A2" s="42" t="s">
        <v>45</v>
      </c>
      <c r="B2" s="42"/>
      <c r="C2" s="42"/>
    </row>
    <row r="3" spans="1:6" x14ac:dyDescent="0.2">
      <c r="A3" s="4"/>
      <c r="B3" s="5"/>
      <c r="C3" s="2"/>
    </row>
    <row r="4" spans="1:6" s="7" customFormat="1" ht="33.75" customHeight="1" x14ac:dyDescent="0.2">
      <c r="A4" s="6" t="s">
        <v>10</v>
      </c>
      <c r="B4" s="6" t="s">
        <v>11</v>
      </c>
      <c r="C4" s="6" t="s">
        <v>22</v>
      </c>
    </row>
    <row r="5" spans="1:6" s="7" customFormat="1" x14ac:dyDescent="0.2">
      <c r="A5" s="43" t="s">
        <v>35</v>
      </c>
      <c r="B5" s="44"/>
      <c r="C5" s="45"/>
    </row>
    <row r="6" spans="1:6" ht="25.5" x14ac:dyDescent="0.2">
      <c r="A6" s="19">
        <v>43930</v>
      </c>
      <c r="B6" s="20" t="s">
        <v>37</v>
      </c>
      <c r="C6" s="21">
        <v>783025</v>
      </c>
      <c r="E6" s="22">
        <f>C6+C7+C8+C9+C10</f>
        <v>5920373</v>
      </c>
      <c r="F6" s="23">
        <f>E6/C16</f>
        <v>0.93671259591799405</v>
      </c>
    </row>
    <row r="7" spans="1:6" ht="25.5" x14ac:dyDescent="0.2">
      <c r="A7" s="8">
        <v>43934</v>
      </c>
      <c r="B7" s="9" t="s">
        <v>38</v>
      </c>
      <c r="C7" s="10">
        <v>399856</v>
      </c>
      <c r="E7" s="22">
        <f>C11+C12+C13+C14</f>
        <v>400000</v>
      </c>
      <c r="F7" s="23">
        <f>E7/C16</f>
        <v>6.3287404082005921E-2</v>
      </c>
    </row>
    <row r="8" spans="1:6" ht="25.5" x14ac:dyDescent="0.2">
      <c r="A8" s="8">
        <v>43936</v>
      </c>
      <c r="B8" s="9" t="s">
        <v>38</v>
      </c>
      <c r="C8" s="10">
        <v>1338000</v>
      </c>
      <c r="E8" s="22">
        <f>E7+E6-C16</f>
        <v>0</v>
      </c>
    </row>
    <row r="9" spans="1:6" ht="25.5" x14ac:dyDescent="0.2">
      <c r="A9" s="8">
        <v>43942</v>
      </c>
      <c r="B9" s="9" t="s">
        <v>38</v>
      </c>
      <c r="C9" s="10">
        <v>160560</v>
      </c>
    </row>
    <row r="10" spans="1:6" x14ac:dyDescent="0.2">
      <c r="A10" s="8">
        <v>43966</v>
      </c>
      <c r="B10" s="9" t="s">
        <v>39</v>
      </c>
      <c r="C10" s="10">
        <v>3238932</v>
      </c>
    </row>
    <row r="11" spans="1:6" ht="25.5" x14ac:dyDescent="0.2">
      <c r="A11" s="8">
        <v>44026</v>
      </c>
      <c r="B11" s="9" t="s">
        <v>49</v>
      </c>
      <c r="C11" s="10">
        <v>100000</v>
      </c>
    </row>
    <row r="12" spans="1:6" ht="25.5" x14ac:dyDescent="0.2">
      <c r="A12" s="8">
        <v>44026</v>
      </c>
      <c r="B12" s="9" t="s">
        <v>46</v>
      </c>
      <c r="C12" s="10">
        <v>100000</v>
      </c>
    </row>
    <row r="13" spans="1:6" ht="25.5" x14ac:dyDescent="0.2">
      <c r="A13" s="8">
        <v>44026</v>
      </c>
      <c r="B13" s="9" t="s">
        <v>47</v>
      </c>
      <c r="C13" s="10">
        <v>100000</v>
      </c>
    </row>
    <row r="14" spans="1:6" ht="25.5" x14ac:dyDescent="0.2">
      <c r="A14" s="8">
        <v>44026</v>
      </c>
      <c r="B14" s="9" t="s">
        <v>48</v>
      </c>
      <c r="C14" s="10">
        <v>100000</v>
      </c>
    </row>
    <row r="15" spans="1:6" x14ac:dyDescent="0.2">
      <c r="A15" s="24"/>
      <c r="B15" s="25"/>
      <c r="C15" s="26"/>
    </row>
    <row r="16" spans="1:6" s="7" customFormat="1" x14ac:dyDescent="0.2">
      <c r="A16" s="14"/>
      <c r="B16" s="15" t="s">
        <v>8</v>
      </c>
      <c r="C16" s="16">
        <f>SUM(C6:C14)</f>
        <v>6320373</v>
      </c>
    </row>
  </sheetData>
  <mergeCells count="3">
    <mergeCell ref="B1:C1"/>
    <mergeCell ref="A2:C2"/>
    <mergeCell ref="A5:C5"/>
  </mergeCells>
  <pageMargins left="0" right="0" top="0" bottom="0" header="0" footer="0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vypiska (2)</vt:lpstr>
      <vt:lpstr>выписка</vt:lpstr>
      <vt:lpstr>расход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2020-07-24T10:12:27Z</dcterms:created>
  <dcterms:modified xsi:type="dcterms:W3CDTF">2021-05-05T06:32:58Z</dcterms:modified>
</cp:coreProperties>
</file>